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-ad01\docs\Эконом.отдел\Ответственные лица за формы для сайта 2017 год\"/>
    </mc:Choice>
  </mc:AlternateContent>
  <bookViews>
    <workbookView xWindow="-120" yWindow="-120" windowWidth="29040" windowHeight="15840"/>
  </bookViews>
  <sheets>
    <sheet name="форма 11 б. 2)" sheetId="1" r:id="rId1"/>
  </sheets>
  <definedNames>
    <definedName name="_xlnm.Print_Area" localSheetId="0">'форма 11 б. 2)'!$A$1:$R$17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L17" i="1"/>
  <c r="I14" i="1" l="1"/>
  <c r="O7" i="1" l="1"/>
  <c r="N7" i="1" s="1"/>
  <c r="N17" i="1" s="1"/>
  <c r="N8" i="1"/>
  <c r="P7" i="1"/>
  <c r="P12" i="1" l="1"/>
  <c r="P11" i="1"/>
  <c r="O11" i="1"/>
  <c r="O10" i="1" l="1"/>
  <c r="L7" i="1" l="1"/>
  <c r="N16" i="1" l="1"/>
  <c r="D16" i="1"/>
  <c r="N13" i="1" l="1"/>
  <c r="Q7" i="1" l="1"/>
  <c r="R7" i="1"/>
  <c r="F7" i="1"/>
  <c r="G7" i="1"/>
  <c r="H7" i="1"/>
  <c r="E7" i="1"/>
  <c r="E17" i="1" s="1"/>
  <c r="D14" i="1"/>
  <c r="D7" i="1" l="1"/>
  <c r="R10" i="1"/>
  <c r="R17" i="1" s="1"/>
  <c r="Q10" i="1"/>
  <c r="P10" i="1"/>
  <c r="N12" i="1"/>
  <c r="N11" i="1"/>
  <c r="D9" i="1"/>
  <c r="D8" i="1"/>
  <c r="N9" i="1"/>
  <c r="Q17" i="1" l="1"/>
  <c r="N10" i="1"/>
  <c r="P17" i="1"/>
  <c r="E10" i="1"/>
  <c r="D11" i="1" l="1"/>
  <c r="D12" i="1"/>
  <c r="D13" i="1"/>
  <c r="D17" i="1" s="1"/>
  <c r="H10" i="1"/>
  <c r="H17" i="1" s="1"/>
  <c r="G10" i="1"/>
  <c r="G17" i="1" s="1"/>
  <c r="F10" i="1"/>
  <c r="F17" i="1" s="1"/>
  <c r="I16" i="1"/>
  <c r="O17" i="1"/>
  <c r="I17" i="1"/>
  <c r="I12" i="1"/>
  <c r="I11" i="1"/>
  <c r="K10" i="1"/>
  <c r="L10" i="1"/>
  <c r="M10" i="1"/>
  <c r="M17" i="1" s="1"/>
  <c r="J10" i="1"/>
  <c r="I8" i="1"/>
  <c r="I9" i="1"/>
  <c r="K7" i="1"/>
  <c r="K17" i="1" s="1"/>
  <c r="M7" i="1"/>
  <c r="J7" i="1"/>
  <c r="J17" i="1" s="1"/>
  <c r="I7" i="1" l="1"/>
  <c r="I10" i="1"/>
  <c r="D10" i="1"/>
</calcChain>
</file>

<file path=xl/sharedStrings.xml><?xml version="1.0" encoding="utf-8"?>
<sst xmlns="http://schemas.openxmlformats.org/spreadsheetml/2006/main" count="47" uniqueCount="36">
  <si>
    <t>форма 11 б.2)</t>
  </si>
  <si>
    <t>О балансе электрической энергии и мощности</t>
  </si>
  <si>
    <t>№ п/п</t>
  </si>
  <si>
    <t>Наименование информации</t>
  </si>
  <si>
    <t>Всего</t>
  </si>
  <si>
    <t>ВН</t>
  </si>
  <si>
    <t>СН1</t>
  </si>
  <si>
    <t>СН2</t>
  </si>
  <si>
    <t>НН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</si>
  <si>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 и территориальным сетевым организациям, присоединенным к сетям сетевой организации:</t>
  </si>
  <si>
    <t>Поступление электроэнергии в сеть ООО "ПЕСЧАНКА ЭНЕРГО" всего (с учетом перетока из смежной сети), МВт*ч, в том числе:</t>
  </si>
  <si>
    <t>Поступление электроэнергии в сеть ООО "ПЕСЧАНКА ЭНЕРГО" от других организаций, МВт*ч</t>
  </si>
  <si>
    <t>Поступление электроэнергии в сеть ООО "ПЕСЧАНКА ЭНЕРГО" от дэлектростанций ПЭ (ЭСО), МВт*ч</t>
  </si>
  <si>
    <t>Отпуск электроэнергии из сетей ООО "ПЕСЧАНКА ЭНЕРГО", в том числе:</t>
  </si>
  <si>
    <t>─Отпуск электроэнергии абонентам ПАО "Красноярскэнергосбыт", МВт*ч</t>
  </si>
  <si>
    <t>─Отпуск из сети в смежные сетевые организации, МВт*ч</t>
  </si>
  <si>
    <t>─Собственное потребление ООО "ПЕСЧАНКА ЭНЕРГО", МВт*ч</t>
  </si>
  <si>
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</si>
  <si>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ценообразования:</t>
  </si>
  <si>
    <t>МВт*час (без учета потерь собственного потребления)</t>
  </si>
  <si>
    <t>% (от отпуска в сеть за минусом объема собственного потребления)</t>
  </si>
  <si>
    <t>Номер пункта, подпункта, абзаца Стандартов</t>
  </si>
  <si>
    <t>п. 11, подпункт "б", абзац 3</t>
  </si>
  <si>
    <t>1.1.</t>
  </si>
  <si>
    <t>1.2.</t>
  </si>
  <si>
    <t>1.3.</t>
  </si>
  <si>
    <t>1.4.</t>
  </si>
  <si>
    <t>1.5.</t>
  </si>
  <si>
    <t>1.6.</t>
  </si>
  <si>
    <t>п. 11, подпункт "б", абзац 4</t>
  </si>
  <si>
    <t>п. 11, подпункт "б", абзац 5</t>
  </si>
  <si>
    <t>3.1.</t>
  </si>
  <si>
    <t>3.2.</t>
  </si>
  <si>
    <t>ФАКТ 2018 г</t>
  </si>
  <si>
    <t>ПЛАН 2019г</t>
  </si>
  <si>
    <t>ПЛАН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</si>
</sst>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2" fillId="0" borderId="0" xfId="0" applyFont="1"/>
    <xf numFmtId="0" fontId="4" fillId="0" borderId="0" xfId="2" applyFont="1" applyAlignment="1">
      <alignment horizontal="left"/>
    </xf>
    <xf numFmtId="0" fontId="5" fillId="0" borderId="0" xfId="2" applyFont="1"/>
    <xf numFmtId="0" fontId="6" fillId="0" borderId="0" xfId="2" applyFont="1"/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vertical="top" wrapText="1"/>
    </xf>
    <xf numFmtId="164" fontId="6" fillId="0" borderId="3" xfId="2" applyNumberFormat="1" applyFont="1" applyFill="1" applyBorder="1" applyAlignment="1">
      <alignment horizontal="center" wrapText="1"/>
    </xf>
    <xf numFmtId="164" fontId="6" fillId="0" borderId="4" xfId="2" applyNumberFormat="1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0" fontId="4" fillId="0" borderId="14" xfId="2" applyFont="1" applyFill="1" applyBorder="1" applyAlignment="1">
      <alignment vertical="top" wrapText="1"/>
    </xf>
    <xf numFmtId="164" fontId="5" fillId="0" borderId="16" xfId="2" applyNumberFormat="1" applyFont="1" applyBorder="1" applyAlignment="1">
      <alignment horizontal="center"/>
    </xf>
    <xf numFmtId="164" fontId="5" fillId="0" borderId="17" xfId="2" applyNumberFormat="1" applyFont="1" applyBorder="1" applyAlignment="1">
      <alignment horizontal="center"/>
    </xf>
    <xf numFmtId="164" fontId="4" fillId="0" borderId="15" xfId="2" applyNumberFormat="1" applyFont="1" applyFill="1" applyBorder="1" applyAlignment="1">
      <alignment horizontal="center"/>
    </xf>
    <xf numFmtId="164" fontId="5" fillId="0" borderId="18" xfId="2" applyNumberFormat="1" applyFont="1" applyBorder="1" applyAlignment="1">
      <alignment horizontal="center"/>
    </xf>
    <xf numFmtId="0" fontId="4" fillId="0" borderId="20" xfId="2" applyFont="1" applyFill="1" applyBorder="1" applyAlignment="1">
      <alignment vertical="top" wrapText="1"/>
    </xf>
    <xf numFmtId="164" fontId="4" fillId="0" borderId="21" xfId="2" applyNumberFormat="1" applyFont="1" applyFill="1" applyBorder="1" applyAlignment="1">
      <alignment horizontal="center"/>
    </xf>
    <xf numFmtId="164" fontId="5" fillId="0" borderId="22" xfId="2" applyNumberFormat="1" applyFont="1" applyFill="1" applyBorder="1" applyAlignment="1">
      <alignment horizontal="center"/>
    </xf>
    <xf numFmtId="164" fontId="5" fillId="0" borderId="23" xfId="2" applyNumberFormat="1" applyFont="1" applyFill="1" applyBorder="1" applyAlignment="1">
      <alignment horizontal="center"/>
    </xf>
    <xf numFmtId="164" fontId="5" fillId="0" borderId="24" xfId="2" applyNumberFormat="1" applyFont="1" applyFill="1" applyBorder="1" applyAlignment="1">
      <alignment horizontal="center"/>
    </xf>
    <xf numFmtId="164" fontId="5" fillId="0" borderId="25" xfId="2" applyNumberFormat="1" applyFont="1" applyFill="1" applyBorder="1" applyAlignment="1">
      <alignment horizontal="center"/>
    </xf>
    <xf numFmtId="164" fontId="5" fillId="0" borderId="26" xfId="2" applyNumberFormat="1" applyFont="1" applyFill="1" applyBorder="1" applyAlignment="1">
      <alignment horizontal="center"/>
    </xf>
    <xf numFmtId="164" fontId="5" fillId="0" borderId="27" xfId="2" applyNumberFormat="1" applyFont="1" applyFill="1" applyBorder="1" applyAlignment="1">
      <alignment horizontal="center"/>
    </xf>
    <xf numFmtId="0" fontId="4" fillId="0" borderId="28" xfId="2" applyFont="1" applyFill="1" applyBorder="1" applyAlignment="1">
      <alignment vertical="top" wrapText="1"/>
    </xf>
    <xf numFmtId="164" fontId="5" fillId="0" borderId="30" xfId="2" applyNumberFormat="1" applyFont="1" applyBorder="1" applyAlignment="1">
      <alignment horizontal="center"/>
    </xf>
    <xf numFmtId="164" fontId="5" fillId="0" borderId="31" xfId="2" applyNumberFormat="1" applyFont="1" applyBorder="1" applyAlignment="1">
      <alignment horizontal="center"/>
    </xf>
    <xf numFmtId="164" fontId="5" fillId="0" borderId="32" xfId="2" applyNumberFormat="1" applyFont="1" applyFill="1" applyBorder="1" applyAlignment="1">
      <alignment horizontal="center"/>
    </xf>
    <xf numFmtId="0" fontId="5" fillId="0" borderId="19" xfId="2" applyFont="1" applyFill="1" applyBorder="1" applyAlignment="1">
      <alignment vertical="top" wrapText="1"/>
    </xf>
    <xf numFmtId="0" fontId="6" fillId="0" borderId="15" xfId="2" applyFont="1" applyFill="1" applyBorder="1" applyAlignment="1">
      <alignment horizontal="center" vertical="top" wrapText="1"/>
    </xf>
    <xf numFmtId="0" fontId="4" fillId="0" borderId="19" xfId="2" applyFont="1" applyFill="1" applyBorder="1" applyAlignment="1">
      <alignment horizontal="justify" wrapText="1"/>
    </xf>
    <xf numFmtId="0" fontId="6" fillId="0" borderId="29" xfId="2" applyFont="1" applyFill="1" applyBorder="1" applyAlignment="1">
      <alignment horizontal="center" vertical="top" wrapText="1"/>
    </xf>
    <xf numFmtId="0" fontId="4" fillId="0" borderId="33" xfId="2" applyFont="1" applyFill="1" applyBorder="1" applyAlignment="1">
      <alignment horizontal="justify" wrapText="1"/>
    </xf>
    <xf numFmtId="164" fontId="4" fillId="0" borderId="29" xfId="2" applyNumberFormat="1" applyFont="1" applyFill="1" applyBorder="1" applyAlignment="1">
      <alignment horizontal="center" wrapText="1"/>
    </xf>
    <xf numFmtId="0" fontId="6" fillId="0" borderId="13" xfId="2" applyFont="1" applyBorder="1" applyAlignment="1">
      <alignment vertical="top" wrapText="1"/>
    </xf>
    <xf numFmtId="0" fontId="4" fillId="0" borderId="28" xfId="2" applyFont="1" applyBorder="1" applyAlignment="1">
      <alignment wrapText="1"/>
    </xf>
    <xf numFmtId="0" fontId="4" fillId="0" borderId="8" xfId="2" applyFont="1" applyBorder="1" applyAlignment="1">
      <alignment wrapText="1"/>
    </xf>
    <xf numFmtId="165" fontId="4" fillId="0" borderId="7" xfId="1" applyNumberFormat="1" applyFont="1" applyBorder="1" applyAlignment="1">
      <alignment horizontal="center"/>
    </xf>
    <xf numFmtId="165" fontId="4" fillId="0" borderId="34" xfId="1" applyNumberFormat="1" applyFont="1" applyBorder="1" applyAlignment="1">
      <alignment horizontal="center"/>
    </xf>
    <xf numFmtId="165" fontId="4" fillId="0" borderId="35" xfId="1" applyNumberFormat="1" applyFont="1" applyBorder="1" applyAlignment="1">
      <alignment horizontal="center"/>
    </xf>
    <xf numFmtId="164" fontId="5" fillId="0" borderId="18" xfId="2" applyNumberFormat="1" applyFont="1" applyFill="1" applyBorder="1" applyAlignment="1">
      <alignment horizontal="center"/>
    </xf>
    <xf numFmtId="164" fontId="5" fillId="0" borderId="14" xfId="2" applyNumberFormat="1" applyFont="1" applyFill="1" applyBorder="1" applyAlignment="1">
      <alignment horizontal="center"/>
    </xf>
    <xf numFmtId="164" fontId="4" fillId="0" borderId="18" xfId="2" applyNumberFormat="1" applyFont="1" applyBorder="1" applyAlignment="1">
      <alignment horizontal="center"/>
    </xf>
    <xf numFmtId="164" fontId="6" fillId="0" borderId="18" xfId="2" applyNumberFormat="1" applyFont="1" applyFill="1" applyBorder="1" applyAlignment="1">
      <alignment horizontal="center" wrapText="1"/>
    </xf>
    <xf numFmtId="0" fontId="4" fillId="0" borderId="36" xfId="2" applyFont="1" applyBorder="1" applyAlignment="1">
      <alignment horizontal="center" vertical="top" wrapText="1"/>
    </xf>
    <xf numFmtId="0" fontId="4" fillId="0" borderId="37" xfId="2" applyFont="1" applyBorder="1" applyAlignment="1">
      <alignment horizontal="center" vertical="top" wrapText="1"/>
    </xf>
    <xf numFmtId="0" fontId="6" fillId="0" borderId="38" xfId="2" applyFont="1" applyFill="1" applyBorder="1" applyAlignment="1">
      <alignment horizontal="center" vertical="top" wrapText="1"/>
    </xf>
    <xf numFmtId="0" fontId="6" fillId="0" borderId="13" xfId="2" applyNumberFormat="1" applyFont="1" applyBorder="1" applyAlignment="1">
      <alignment horizontal="right" vertical="top" wrapText="1"/>
    </xf>
    <xf numFmtId="0" fontId="6" fillId="0" borderId="13" xfId="2" applyFont="1" applyBorder="1" applyAlignment="1">
      <alignment horizontal="right" vertical="top" wrapText="1"/>
    </xf>
    <xf numFmtId="0" fontId="6" fillId="0" borderId="7" xfId="2" applyFont="1" applyBorder="1" applyAlignment="1">
      <alignment horizontal="right" vertical="top" wrapText="1"/>
    </xf>
    <xf numFmtId="164" fontId="5" fillId="0" borderId="16" xfId="2" applyNumberFormat="1" applyFont="1" applyFill="1" applyBorder="1" applyAlignment="1">
      <alignment horizontal="center"/>
    </xf>
    <xf numFmtId="164" fontId="5" fillId="0" borderId="17" xfId="2" applyNumberFormat="1" applyFont="1" applyFill="1" applyBorder="1" applyAlignment="1">
      <alignment horizontal="center"/>
    </xf>
    <xf numFmtId="166" fontId="4" fillId="0" borderId="34" xfId="1" applyNumberFormat="1" applyFont="1" applyBorder="1" applyAlignment="1">
      <alignment horizontal="center"/>
    </xf>
    <xf numFmtId="166" fontId="4" fillId="0" borderId="35" xfId="1" applyNumberFormat="1" applyFont="1" applyBorder="1" applyAlignment="1">
      <alignment horizontal="center"/>
    </xf>
    <xf numFmtId="164" fontId="6" fillId="0" borderId="40" xfId="2" applyNumberFormat="1" applyFont="1" applyBorder="1" applyAlignment="1">
      <alignment horizontal="center"/>
    </xf>
    <xf numFmtId="164" fontId="4" fillId="0" borderId="19" xfId="2" applyNumberFormat="1" applyFont="1" applyBorder="1" applyAlignment="1">
      <alignment horizontal="center"/>
    </xf>
    <xf numFmtId="164" fontId="5" fillId="0" borderId="41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5" fillId="0" borderId="19" xfId="2" applyNumberFormat="1" applyFont="1" applyFill="1" applyBorder="1" applyAlignment="1">
      <alignment horizontal="center"/>
    </xf>
    <xf numFmtId="164" fontId="5" fillId="0" borderId="38" xfId="2" applyNumberFormat="1" applyFont="1" applyBorder="1" applyAlignment="1">
      <alignment horizontal="center"/>
    </xf>
    <xf numFmtId="164" fontId="5" fillId="0" borderId="33" xfId="2" applyNumberFormat="1" applyFont="1" applyBorder="1" applyAlignment="1">
      <alignment horizontal="center"/>
    </xf>
    <xf numFmtId="164" fontId="5" fillId="0" borderId="19" xfId="2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4" fontId="6" fillId="0" borderId="6" xfId="2" applyNumberFormat="1" applyFont="1" applyFill="1" applyBorder="1" applyAlignment="1">
      <alignment horizontal="center" wrapText="1"/>
    </xf>
    <xf numFmtId="164" fontId="4" fillId="0" borderId="22" xfId="2" applyNumberFormat="1" applyFont="1" applyFill="1" applyBorder="1" applyAlignment="1">
      <alignment horizontal="center"/>
    </xf>
    <xf numFmtId="164" fontId="4" fillId="0" borderId="16" xfId="2" applyNumberFormat="1" applyFont="1" applyFill="1" applyBorder="1" applyAlignment="1">
      <alignment horizontal="center"/>
    </xf>
    <xf numFmtId="164" fontId="4" fillId="0" borderId="16" xfId="2" applyNumberFormat="1" applyFont="1" applyBorder="1" applyAlignment="1">
      <alignment horizontal="center"/>
    </xf>
    <xf numFmtId="164" fontId="4" fillId="0" borderId="42" xfId="2" applyNumberFormat="1" applyFont="1" applyFill="1" applyBorder="1" applyAlignment="1">
      <alignment horizontal="center" wrapText="1"/>
    </xf>
    <xf numFmtId="166" fontId="4" fillId="0" borderId="43" xfId="1" applyNumberFormat="1" applyFont="1" applyBorder="1" applyAlignment="1">
      <alignment horizontal="center"/>
    </xf>
    <xf numFmtId="164" fontId="4" fillId="0" borderId="14" xfId="2" applyNumberFormat="1" applyFont="1" applyBorder="1" applyAlignment="1">
      <alignment horizontal="center"/>
    </xf>
    <xf numFmtId="164" fontId="5" fillId="0" borderId="44" xfId="2" applyNumberFormat="1" applyFont="1" applyFill="1" applyBorder="1" applyAlignment="1">
      <alignment horizontal="center"/>
    </xf>
    <xf numFmtId="164" fontId="5" fillId="0" borderId="18" xfId="2" applyNumberFormat="1" applyFont="1" applyFill="1" applyBorder="1" applyAlignment="1" applyProtection="1">
      <alignment horizontal="center"/>
    </xf>
    <xf numFmtId="164" fontId="5" fillId="0" borderId="14" xfId="2" applyNumberFormat="1" applyFont="1" applyFill="1" applyBorder="1" applyAlignment="1" applyProtection="1">
      <alignment horizontal="center"/>
    </xf>
    <xf numFmtId="0" fontId="6" fillId="0" borderId="30" xfId="2" applyFont="1" applyFill="1" applyBorder="1" applyAlignment="1">
      <alignment horizontal="center" vertical="top" wrapText="1"/>
    </xf>
    <xf numFmtId="0" fontId="6" fillId="0" borderId="27" xfId="2" applyFont="1" applyFill="1" applyBorder="1" applyAlignment="1">
      <alignment horizontal="center" vertical="top" wrapText="1"/>
    </xf>
    <xf numFmtId="0" fontId="6" fillId="0" borderId="34" xfId="2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6" fillId="0" borderId="39" xfId="2" applyFont="1" applyBorder="1" applyAlignment="1">
      <alignment horizontal="center" vertical="top" wrapText="1"/>
    </xf>
    <xf numFmtId="0" fontId="6" fillId="0" borderId="27" xfId="2" applyFont="1" applyBorder="1" applyAlignment="1">
      <alignment horizontal="center" vertical="top" wrapText="1"/>
    </xf>
    <xf numFmtId="0" fontId="6" fillId="0" borderId="24" xfId="2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view="pageBreakPreview" topLeftCell="C8" zoomScale="70" zoomScaleNormal="100" zoomScaleSheetLayoutView="70" workbookViewId="0">
      <selection activeCell="I7" sqref="I7"/>
    </sheetView>
  </sheetViews>
  <sheetFormatPr defaultRowHeight="14.4" x14ac:dyDescent="0.3"/>
  <cols>
    <col min="1" max="1" width="9.44140625" customWidth="1"/>
    <col min="2" max="2" width="31.6640625" customWidth="1"/>
    <col min="3" max="3" width="50" customWidth="1"/>
    <col min="4" max="4" width="16.5546875" customWidth="1"/>
    <col min="5" max="5" width="14" bestFit="1" customWidth="1"/>
    <col min="6" max="6" width="14.109375" customWidth="1"/>
    <col min="7" max="8" width="12.5546875" bestFit="1" customWidth="1"/>
    <col min="9" max="9" width="15.109375" bestFit="1" customWidth="1"/>
    <col min="10" max="10" width="16.109375" bestFit="1" customWidth="1"/>
    <col min="11" max="11" width="15.109375" customWidth="1"/>
    <col min="12" max="12" width="12.5546875" bestFit="1" customWidth="1"/>
    <col min="13" max="13" width="14" customWidth="1"/>
    <col min="14" max="14" width="14.6640625" customWidth="1"/>
    <col min="15" max="15" width="14" bestFit="1" customWidth="1"/>
    <col min="16" max="16" width="13.5546875" customWidth="1"/>
    <col min="17" max="17" width="11.6640625" customWidth="1"/>
    <col min="18" max="18" width="14.33203125" customWidth="1"/>
  </cols>
  <sheetData>
    <row r="1" spans="1:19" ht="15.6" x14ac:dyDescent="0.3">
      <c r="P1" s="78" t="s">
        <v>0</v>
      </c>
      <c r="Q1" s="78"/>
      <c r="R1" s="78"/>
      <c r="S1" s="1"/>
    </row>
    <row r="2" spans="1:19" ht="18" x14ac:dyDescent="0.3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9" ht="18.600000000000001" thickBot="1" x14ac:dyDescent="0.4">
      <c r="A3" s="2"/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54" x14ac:dyDescent="0.35">
      <c r="A4" s="80" t="s">
        <v>2</v>
      </c>
      <c r="B4" s="46" t="s">
        <v>21</v>
      </c>
      <c r="C4" s="82" t="s">
        <v>3</v>
      </c>
      <c r="D4" s="84" t="s">
        <v>35</v>
      </c>
      <c r="E4" s="85"/>
      <c r="F4" s="85"/>
      <c r="G4" s="85"/>
      <c r="H4" s="86"/>
      <c r="I4" s="87" t="s">
        <v>33</v>
      </c>
      <c r="J4" s="85"/>
      <c r="K4" s="85"/>
      <c r="L4" s="85"/>
      <c r="M4" s="86"/>
      <c r="N4" s="84" t="s">
        <v>34</v>
      </c>
      <c r="O4" s="85"/>
      <c r="P4" s="85"/>
      <c r="Q4" s="85"/>
      <c r="R4" s="86"/>
    </row>
    <row r="5" spans="1:19" ht="18.600000000000001" thickBot="1" x14ac:dyDescent="0.35">
      <c r="A5" s="81"/>
      <c r="B5" s="47"/>
      <c r="C5" s="83"/>
      <c r="D5" s="5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8" t="s">
        <v>4</v>
      </c>
      <c r="J5" s="6" t="s">
        <v>5</v>
      </c>
      <c r="K5" s="6" t="s">
        <v>6</v>
      </c>
      <c r="L5" s="6" t="s">
        <v>7</v>
      </c>
      <c r="M5" s="7" t="s">
        <v>8</v>
      </c>
      <c r="N5" s="5" t="s">
        <v>4</v>
      </c>
      <c r="O5" s="6" t="s">
        <v>5</v>
      </c>
      <c r="P5" s="6" t="s">
        <v>6</v>
      </c>
      <c r="Q5" s="6" t="s">
        <v>7</v>
      </c>
      <c r="R5" s="7" t="s">
        <v>8</v>
      </c>
    </row>
    <row r="6" spans="1:19" ht="148.80000000000001" customHeight="1" x14ac:dyDescent="0.35">
      <c r="A6" s="36">
        <v>1</v>
      </c>
      <c r="B6" s="88" t="s">
        <v>22</v>
      </c>
      <c r="C6" s="9" t="s">
        <v>9</v>
      </c>
      <c r="D6" s="10"/>
      <c r="E6" s="11"/>
      <c r="F6" s="11"/>
      <c r="G6" s="11"/>
      <c r="H6" s="56"/>
      <c r="I6" s="10"/>
      <c r="J6" s="11"/>
      <c r="K6" s="11"/>
      <c r="L6" s="11"/>
      <c r="M6" s="12"/>
      <c r="N6" s="65"/>
      <c r="O6" s="11"/>
      <c r="P6" s="11"/>
      <c r="Q6" s="11"/>
      <c r="R6" s="12"/>
    </row>
    <row r="7" spans="1:19" ht="72" x14ac:dyDescent="0.35">
      <c r="A7" s="49" t="s">
        <v>23</v>
      </c>
      <c r="B7" s="89"/>
      <c r="C7" s="13" t="s">
        <v>10</v>
      </c>
      <c r="D7" s="16">
        <f>SUM(E7:H7)</f>
        <v>249145.97099999999</v>
      </c>
      <c r="E7" s="44">
        <f>SUM(E8:E9)</f>
        <v>246798.171</v>
      </c>
      <c r="F7" s="44">
        <f t="shared" ref="F7:H7" si="0">SUM(F8:F9)</f>
        <v>0</v>
      </c>
      <c r="G7" s="44">
        <f t="shared" si="0"/>
        <v>2347.8000000000002</v>
      </c>
      <c r="H7" s="57">
        <f t="shared" si="0"/>
        <v>0</v>
      </c>
      <c r="I7" s="16">
        <f>SUM(J7:M7)</f>
        <v>229424.02499999999</v>
      </c>
      <c r="J7" s="44">
        <f>SUM(J8:J9)</f>
        <v>206707.26699999999</v>
      </c>
      <c r="K7" s="44">
        <f t="shared" ref="K7:M7" si="1">SUM(K8:K9)</f>
        <v>10721.457</v>
      </c>
      <c r="L7" s="44">
        <f>SUM(L8:L9)</f>
        <v>11995.300999999999</v>
      </c>
      <c r="M7" s="71">
        <f t="shared" si="1"/>
        <v>0</v>
      </c>
      <c r="N7" s="66">
        <f>SUM(O7:R7)</f>
        <v>263716.29900000006</v>
      </c>
      <c r="O7" s="44">
        <f>SUM(O8:O9)</f>
        <v>260425.64200000002</v>
      </c>
      <c r="P7" s="44">
        <f>SUM(P8:P9)</f>
        <v>2048.2020000000002</v>
      </c>
      <c r="Q7" s="44">
        <f t="shared" ref="Q7:R7" si="2">SUM(Q8:Q9)</f>
        <v>1242.4549999999999</v>
      </c>
      <c r="R7" s="44">
        <f t="shared" si="2"/>
        <v>0</v>
      </c>
    </row>
    <row r="8" spans="1:19" ht="54" x14ac:dyDescent="0.35">
      <c r="A8" s="49" t="s">
        <v>24</v>
      </c>
      <c r="B8" s="89"/>
      <c r="C8" s="18" t="s">
        <v>11</v>
      </c>
      <c r="D8" s="16">
        <f t="shared" ref="D8:D9" si="3">SUM(E8:H8)</f>
        <v>246798.171</v>
      </c>
      <c r="E8" s="20">
        <v>246798.171</v>
      </c>
      <c r="F8" s="20">
        <v>0</v>
      </c>
      <c r="G8" s="20">
        <v>0</v>
      </c>
      <c r="H8" s="58">
        <v>0</v>
      </c>
      <c r="I8" s="16">
        <f t="shared" ref="I8:I13" si="4">SUM(J8:M8)</f>
        <v>228657.367</v>
      </c>
      <c r="J8" s="17">
        <v>206707.26699999999</v>
      </c>
      <c r="K8" s="17">
        <v>10721.457</v>
      </c>
      <c r="L8" s="17">
        <v>11228.643</v>
      </c>
      <c r="M8" s="29">
        <v>0</v>
      </c>
      <c r="N8" s="66">
        <f>SUM(O8:R8)</f>
        <v>262949.64100000006</v>
      </c>
      <c r="O8" s="20">
        <v>260425.64200000002</v>
      </c>
      <c r="P8" s="20">
        <v>2048.2020000000002</v>
      </c>
      <c r="Q8" s="20">
        <v>475.79700000000003</v>
      </c>
      <c r="R8" s="21">
        <v>0</v>
      </c>
    </row>
    <row r="9" spans="1:19" ht="54" x14ac:dyDescent="0.35">
      <c r="A9" s="49" t="s">
        <v>25</v>
      </c>
      <c r="B9" s="89"/>
      <c r="C9" s="18" t="s">
        <v>12</v>
      </c>
      <c r="D9" s="16">
        <f t="shared" si="3"/>
        <v>2347.8000000000002</v>
      </c>
      <c r="E9" s="23">
        <v>0</v>
      </c>
      <c r="F9" s="23">
        <v>0</v>
      </c>
      <c r="G9" s="23">
        <v>2347.8000000000002</v>
      </c>
      <c r="H9" s="59">
        <v>0</v>
      </c>
      <c r="I9" s="16">
        <f t="shared" si="4"/>
        <v>766.65800000000002</v>
      </c>
      <c r="J9" s="25">
        <v>0</v>
      </c>
      <c r="K9" s="25">
        <v>0</v>
      </c>
      <c r="L9" s="25">
        <v>766.65800000000002</v>
      </c>
      <c r="M9" s="72">
        <v>0</v>
      </c>
      <c r="N9" s="66">
        <f t="shared" ref="N9:N13" si="5">SUM(O9:R9)</f>
        <v>766.65800000000002</v>
      </c>
      <c r="O9" s="23">
        <v>0</v>
      </c>
      <c r="P9" s="23">
        <v>0</v>
      </c>
      <c r="Q9" s="25">
        <v>766.65800000000002</v>
      </c>
      <c r="R9" s="24">
        <v>0</v>
      </c>
    </row>
    <row r="10" spans="1:19" ht="36" x14ac:dyDescent="0.35">
      <c r="A10" s="49" t="s">
        <v>26</v>
      </c>
      <c r="B10" s="89"/>
      <c r="C10" s="26" t="s">
        <v>13</v>
      </c>
      <c r="D10" s="16">
        <f>SUM(E10:H10)</f>
        <v>211391.23700000002</v>
      </c>
      <c r="E10" s="44">
        <f>SUM(E11:E12)</f>
        <v>3388.9029999999998</v>
      </c>
      <c r="F10" s="44">
        <f t="shared" ref="F10" si="6">SUM(F11:F12)</f>
        <v>123773.429</v>
      </c>
      <c r="G10" s="44">
        <f t="shared" ref="G10" si="7">SUM(G11:G12)</f>
        <v>58541.159</v>
      </c>
      <c r="H10" s="57">
        <f t="shared" ref="H10" si="8">SUM(H11:H12)</f>
        <v>25687.745999999999</v>
      </c>
      <c r="I10" s="16">
        <f>SUM(J10:M10)</f>
        <v>227384.69399999999</v>
      </c>
      <c r="J10" s="44">
        <f>SUM(J11:J12)</f>
        <v>2971.366</v>
      </c>
      <c r="K10" s="44">
        <f t="shared" ref="K10:M10" si="9">SUM(K11:K12)</f>
        <v>132988.12299999999</v>
      </c>
      <c r="L10" s="44">
        <f t="shared" si="9"/>
        <v>60070.987000000001</v>
      </c>
      <c r="M10" s="71">
        <f t="shared" si="9"/>
        <v>31354.218000000001</v>
      </c>
      <c r="N10" s="67">
        <f>SUM(O10:R10)</f>
        <v>223616.25699999998</v>
      </c>
      <c r="O10" s="44">
        <f>SUM(O11:O12)</f>
        <v>3386.703</v>
      </c>
      <c r="P10" s="44">
        <f t="shared" ref="P10:R10" si="10">SUM(P11:P12)</f>
        <v>126489.25200000001</v>
      </c>
      <c r="Q10" s="44">
        <f t="shared" si="10"/>
        <v>63337.322999999989</v>
      </c>
      <c r="R10" s="44">
        <f t="shared" si="10"/>
        <v>30402.979000000003</v>
      </c>
    </row>
    <row r="11" spans="1:19" ht="36" x14ac:dyDescent="0.35">
      <c r="A11" s="49" t="s">
        <v>27</v>
      </c>
      <c r="B11" s="89"/>
      <c r="C11" s="26" t="s">
        <v>14</v>
      </c>
      <c r="D11" s="16">
        <f t="shared" ref="D11:D14" si="11">SUM(E11:H11)</f>
        <v>102836.69</v>
      </c>
      <c r="E11" s="42">
        <v>3388.9029999999998</v>
      </c>
      <c r="F11" s="42">
        <v>34271.618000000002</v>
      </c>
      <c r="G11" s="22">
        <v>39488.423000000003</v>
      </c>
      <c r="H11" s="60">
        <v>25687.745999999999</v>
      </c>
      <c r="I11" s="16">
        <f t="shared" si="4"/>
        <v>119774.883</v>
      </c>
      <c r="J11" s="42">
        <v>2971.366</v>
      </c>
      <c r="K11" s="42">
        <v>43964.59</v>
      </c>
      <c r="L11" s="42">
        <v>41484.709000000003</v>
      </c>
      <c r="M11" s="43">
        <v>31354.218000000001</v>
      </c>
      <c r="N11" s="66">
        <f t="shared" si="5"/>
        <v>117839.12</v>
      </c>
      <c r="O11" s="42">
        <f>3386.703</f>
        <v>3386.703</v>
      </c>
      <c r="P11" s="52">
        <f>39020.955</f>
        <v>39020.955000000002</v>
      </c>
      <c r="Q11" s="52">
        <v>45425.666999999994</v>
      </c>
      <c r="R11" s="53">
        <v>30005.795000000002</v>
      </c>
    </row>
    <row r="12" spans="1:19" ht="36" x14ac:dyDescent="0.35">
      <c r="A12" s="49" t="s">
        <v>28</v>
      </c>
      <c r="B12" s="89"/>
      <c r="C12" s="26" t="s">
        <v>15</v>
      </c>
      <c r="D12" s="16">
        <f t="shared" si="11"/>
        <v>108554.54700000001</v>
      </c>
      <c r="E12" s="23">
        <v>0</v>
      </c>
      <c r="F12" s="23">
        <v>89501.811000000002</v>
      </c>
      <c r="G12" s="23">
        <v>19052.736000000001</v>
      </c>
      <c r="H12" s="59">
        <v>0</v>
      </c>
      <c r="I12" s="19">
        <f t="shared" si="4"/>
        <v>107609.81099999999</v>
      </c>
      <c r="J12" s="22">
        <v>0</v>
      </c>
      <c r="K12" s="22">
        <v>89023.532999999996</v>
      </c>
      <c r="L12" s="22">
        <v>18586.277999999998</v>
      </c>
      <c r="M12" s="29">
        <v>0</v>
      </c>
      <c r="N12" s="66">
        <f t="shared" si="5"/>
        <v>105777.137</v>
      </c>
      <c r="O12" s="23">
        <v>0</v>
      </c>
      <c r="P12" s="23">
        <f>87468.297</f>
        <v>87468.297000000006</v>
      </c>
      <c r="Q12" s="23">
        <v>17911.655999999999</v>
      </c>
      <c r="R12" s="24">
        <v>397.18400000000003</v>
      </c>
    </row>
    <row r="13" spans="1:19" ht="36" x14ac:dyDescent="0.35">
      <c r="A13" s="49" t="s">
        <v>28</v>
      </c>
      <c r="B13" s="90"/>
      <c r="C13" s="30" t="s">
        <v>16</v>
      </c>
      <c r="D13" s="16">
        <f t="shared" si="11"/>
        <v>2347.8000000000002</v>
      </c>
      <c r="E13" s="14">
        <v>0</v>
      </c>
      <c r="F13" s="14">
        <v>0</v>
      </c>
      <c r="G13" s="14">
        <v>2347.8000000000002</v>
      </c>
      <c r="H13" s="61">
        <v>0</v>
      </c>
      <c r="I13" s="16">
        <f>SUM(J13:M13)</f>
        <v>1373.28514</v>
      </c>
      <c r="J13" s="73">
        <v>0</v>
      </c>
      <c r="K13" s="73">
        <v>0</v>
      </c>
      <c r="L13" s="73">
        <v>1373.28514</v>
      </c>
      <c r="M13" s="74">
        <v>0</v>
      </c>
      <c r="N13" s="68">
        <f t="shared" si="5"/>
        <v>1530.4</v>
      </c>
      <c r="O13" s="14">
        <v>0</v>
      </c>
      <c r="P13" s="14">
        <v>0</v>
      </c>
      <c r="Q13" s="14">
        <v>1530.4</v>
      </c>
      <c r="R13" s="15">
        <v>0</v>
      </c>
    </row>
    <row r="14" spans="1:19" ht="127.5" customHeight="1" x14ac:dyDescent="0.35">
      <c r="A14" s="31">
        <v>2</v>
      </c>
      <c r="B14" s="48" t="s">
        <v>29</v>
      </c>
      <c r="C14" s="32" t="s">
        <v>17</v>
      </c>
      <c r="D14" s="16">
        <f t="shared" si="11"/>
        <v>108554.54700000001</v>
      </c>
      <c r="E14" s="23">
        <v>0</v>
      </c>
      <c r="F14" s="23">
        <v>89501.811000000002</v>
      </c>
      <c r="G14" s="23">
        <v>19052.736000000001</v>
      </c>
      <c r="H14" s="59">
        <v>0</v>
      </c>
      <c r="I14" s="19">
        <f>SUM(J14:M14)</f>
        <v>107609.81099999999</v>
      </c>
      <c r="J14" s="22">
        <v>0</v>
      </c>
      <c r="K14" s="22">
        <v>89023.532999999996</v>
      </c>
      <c r="L14" s="22">
        <v>18586.277999999998</v>
      </c>
      <c r="M14" s="29">
        <v>0</v>
      </c>
      <c r="N14" s="66">
        <v>105777.137</v>
      </c>
      <c r="O14" s="23">
        <v>0</v>
      </c>
      <c r="P14" s="23">
        <v>87468.297000000006</v>
      </c>
      <c r="Q14" s="23">
        <v>17911.655999999999</v>
      </c>
      <c r="R14" s="24">
        <v>397.18400000000003</v>
      </c>
    </row>
    <row r="15" spans="1:19" ht="90" x14ac:dyDescent="0.35">
      <c r="A15" s="33">
        <v>3</v>
      </c>
      <c r="B15" s="75" t="s">
        <v>30</v>
      </c>
      <c r="C15" s="34" t="s">
        <v>18</v>
      </c>
      <c r="D15" s="35"/>
      <c r="E15" s="27"/>
      <c r="F15" s="27"/>
      <c r="G15" s="27"/>
      <c r="H15" s="62"/>
      <c r="I15" s="35"/>
      <c r="J15" s="27"/>
      <c r="K15" s="27"/>
      <c r="L15" s="27"/>
      <c r="M15" s="28"/>
      <c r="N15" s="69"/>
      <c r="O15" s="27"/>
      <c r="P15" s="27"/>
      <c r="Q15" s="27"/>
      <c r="R15" s="28"/>
    </row>
    <row r="16" spans="1:19" ht="36" x14ac:dyDescent="0.35">
      <c r="A16" s="50" t="s">
        <v>31</v>
      </c>
      <c r="B16" s="76"/>
      <c r="C16" s="37" t="s">
        <v>19</v>
      </c>
      <c r="D16" s="44">
        <f>SUM(E16:H16)</f>
        <v>25436.300000000003</v>
      </c>
      <c r="E16" s="17">
        <v>6720.4269999999997</v>
      </c>
      <c r="F16" s="17">
        <v>5724.8159999999998</v>
      </c>
      <c r="G16" s="17">
        <v>10699.922</v>
      </c>
      <c r="H16" s="63">
        <v>2291.1350000000002</v>
      </c>
      <c r="I16" s="16">
        <f t="shared" ref="I16" si="12">SUM(J16:M16)</f>
        <v>2039.3310000000001</v>
      </c>
      <c r="J16" s="42">
        <v>1374.3879999999999</v>
      </c>
      <c r="K16" s="42">
        <v>394.93900000000002</v>
      </c>
      <c r="L16" s="42">
        <v>270.00400000000002</v>
      </c>
      <c r="M16" s="43">
        <v>0</v>
      </c>
      <c r="N16" s="67">
        <f>SUM(O16:R16)</f>
        <v>24480.303</v>
      </c>
      <c r="O16" s="45">
        <v>16498.270599311247</v>
      </c>
      <c r="P16" s="45">
        <v>4740.8813902779893</v>
      </c>
      <c r="Q16" s="45">
        <v>3241.1510104107674</v>
      </c>
      <c r="R16" s="45">
        <v>0</v>
      </c>
    </row>
    <row r="17" spans="1:18" ht="36.6" thickBot="1" x14ac:dyDescent="0.4">
      <c r="A17" s="51" t="s">
        <v>32</v>
      </c>
      <c r="B17" s="77"/>
      <c r="C17" s="38" t="s">
        <v>20</v>
      </c>
      <c r="D17" s="39">
        <f>D16/(D7-D13)</f>
        <v>0.10306518843691108</v>
      </c>
      <c r="E17" s="40">
        <f>E16/(E7-E13)</f>
        <v>2.7230457068500722E-2</v>
      </c>
      <c r="F17" s="40">
        <f>F16/(F10-F13)</f>
        <v>4.6252382649914305E-2</v>
      </c>
      <c r="G17" s="40">
        <f>G16/(G10-G13)</f>
        <v>0.19041257170620465</v>
      </c>
      <c r="H17" s="64">
        <f>H16/(H10-H13)</f>
        <v>8.9191749248844182E-2</v>
      </c>
      <c r="I17" s="39">
        <f>I16/(I7-I13)</f>
        <v>8.9424441299859065E-3</v>
      </c>
      <c r="J17" s="40">
        <f>J16/(J7-J13)</f>
        <v>6.6489583068214042E-3</v>
      </c>
      <c r="K17" s="40">
        <f>K16/(K7-K13)</f>
        <v>3.683631804893682E-2</v>
      </c>
      <c r="L17" s="40">
        <f>L16/(L7-L13)</f>
        <v>2.5419280441556415E-2</v>
      </c>
      <c r="M17" s="41">
        <f>M16/(M10-M13)</f>
        <v>0</v>
      </c>
      <c r="N17" s="70">
        <f>N16/(N7-N13)</f>
        <v>9.3370021398442929E-2</v>
      </c>
      <c r="O17" s="54">
        <f>O16/(O7-O13)</f>
        <v>6.3351175685346858E-2</v>
      </c>
      <c r="P17" s="54">
        <f>P16/(P10-P13)</f>
        <v>3.7480507753164582E-2</v>
      </c>
      <c r="Q17" s="54">
        <f>Q16/(Q10-Q13)</f>
        <v>5.2439934769293851E-2</v>
      </c>
      <c r="R17" s="55">
        <f>R16/(R10-R13)</f>
        <v>0</v>
      </c>
    </row>
  </sheetData>
  <mergeCells count="9">
    <mergeCell ref="B15:B17"/>
    <mergeCell ref="P1:R1"/>
    <mergeCell ref="A2:R2"/>
    <mergeCell ref="A4:A5"/>
    <mergeCell ref="C4:C5"/>
    <mergeCell ref="D4:H4"/>
    <mergeCell ref="I4:M4"/>
    <mergeCell ref="N4:R4"/>
    <mergeCell ref="B6:B1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11 б. 2)</vt:lpstr>
      <vt:lpstr>'форма 11 б. 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a.salnikova</cp:lastModifiedBy>
  <cp:lastPrinted>2019-02-26T09:12:58Z</cp:lastPrinted>
  <dcterms:created xsi:type="dcterms:W3CDTF">2018-02-15T06:01:25Z</dcterms:created>
  <dcterms:modified xsi:type="dcterms:W3CDTF">2019-02-27T02:38:38Z</dcterms:modified>
</cp:coreProperties>
</file>